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32" windowHeight="9120" activeTab="0"/>
  </bookViews>
  <sheets>
    <sheet name="Perm Rule Filing date Calculate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<sst xmlns="http://schemas.openxmlformats.org/spreadsheetml/2006/main" count="72" uniqueCount="42">
  <si>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Effective Date:</t>
  </si>
  <si>
    <t>Hold Hearing on</t>
  </si>
  <si>
    <t>or after:</t>
  </si>
  <si>
    <t>Adopt Rules on</t>
  </si>
  <si>
    <t>or before:</t>
  </si>
  <si>
    <t>in Register:</t>
  </si>
  <si>
    <t>Earliest Possible</t>
  </si>
  <si>
    <t>Opinion by:</t>
  </si>
  <si>
    <t>Rules Published</t>
  </si>
  <si>
    <t>M M / D D / Y Y Y Y</t>
  </si>
  <si>
    <t>Enter Desired Effective Date</t>
  </si>
  <si>
    <t>Notice Published in</t>
  </si>
  <si>
    <t>Colorado Register:</t>
  </si>
  <si>
    <t xml:space="preserve">  to view suggested rulemaking timeline</t>
  </si>
  <si>
    <t xml:space="preserve">   Enter Hearing Notice Filing Date</t>
  </si>
  <si>
    <t xml:space="preserve">            to view suggested rulemaking timeline</t>
  </si>
  <si>
    <t>Notice Filed:</t>
  </si>
  <si>
    <t xml:space="preserve">  </t>
  </si>
  <si>
    <t xml:space="preserve">     </t>
  </si>
  <si>
    <t xml:space="preserve">Request AG </t>
  </si>
  <si>
    <t xml:space="preserve">AG Issues </t>
  </si>
  <si>
    <t xml:space="preserve">File Rules on </t>
  </si>
  <si>
    <t>File Rules on</t>
  </si>
  <si>
    <t xml:space="preserve">                            PERMANENT RULEMAKING CALCULATOR</t>
  </si>
  <si>
    <t>File Notice on</t>
  </si>
  <si>
    <t xml:space="preserve">Enter Actual </t>
  </si>
  <si>
    <t>Adoption Date:</t>
  </si>
  <si>
    <t>AG Opinion Date:</t>
  </si>
  <si>
    <t>to ensure eff date:</t>
  </si>
  <si>
    <t>B49 is closest Pub date prior to B50</t>
  </si>
  <si>
    <t>B50 is Desired Eff Date - 20 days</t>
  </si>
  <si>
    <t>B44 is B49 - 10 days (pub d-line)</t>
  </si>
  <si>
    <t>B44 is also last day of 20 day d-line</t>
  </si>
  <si>
    <t>B39 is B44</t>
  </si>
  <si>
    <t>(full 20 days)</t>
  </si>
  <si>
    <t>B28 is B44 - 20 days (for AGO)</t>
  </si>
  <si>
    <t>B34 is B28 + 1</t>
  </si>
  <si>
    <t xml:space="preserve">B23 is B18(Ntc Pub date) +20 </t>
  </si>
  <si>
    <t>B24 is B28(Adop Date) - 20 days</t>
  </si>
  <si>
    <t>B19 is B24 - 20 days</t>
  </si>
  <si>
    <t>B18 is closest Pub date prior to B19</t>
  </si>
  <si>
    <t>As of Jan 1, 2010 the Colorado Register will publish twice per month, on the 10th and the 25th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</si>
</sst>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62"/>
      <name val="Arial"/>
      <family val="2"/>
    </font>
    <font>
      <b/>
      <sz val="14"/>
      <color indexed="17"/>
      <name val="Arial"/>
      <family val="2"/>
    </font>
    <font>
      <b/>
      <i/>
      <sz val="10"/>
      <color indexed="17"/>
      <name val="Arial"/>
      <family val="2"/>
    </font>
    <font>
      <i/>
      <sz val="10"/>
      <color indexed="30"/>
      <name val="Arial"/>
      <family val="2"/>
    </font>
    <font>
      <b/>
      <sz val="8"/>
      <color indexed="4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 Narrow"/>
      <family val="0"/>
    </font>
    <font>
      <b/>
      <sz val="18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theme="4" tint="-0.24997000396251678"/>
      <name val="Arial"/>
      <family val="2"/>
    </font>
    <font>
      <b/>
      <sz val="14"/>
      <color rgb="FF009900"/>
      <name val="Arial"/>
      <family val="2"/>
    </font>
    <font>
      <b/>
      <i/>
      <sz val="10"/>
      <color rgb="FF009900"/>
      <name val="Arial"/>
      <family val="2"/>
    </font>
    <font>
      <i/>
      <sz val="10"/>
      <color rgb="FF0033CC"/>
      <name val="Arial"/>
      <family val="2"/>
    </font>
    <font>
      <b/>
      <sz val="8"/>
      <color theme="4" tint="0.5999900102615356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33" borderId="10" xfId="0" applyNumberFormat="1" applyFont="1" applyFill="1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14" fontId="0" fillId="33" borderId="11" xfId="0" applyNumberFormat="1" applyFill="1" applyBorder="1" applyAlignment="1">
      <alignment/>
    </xf>
    <xf numFmtId="14" fontId="0" fillId="0" borderId="12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59" fillId="0" borderId="0" xfId="0" applyFont="1" applyAlignment="1">
      <alignment/>
    </xf>
    <xf numFmtId="14" fontId="0" fillId="34" borderId="0" xfId="0" applyNumberFormat="1" applyFill="1" applyBorder="1" applyAlignment="1">
      <alignment/>
    </xf>
    <xf numFmtId="14" fontId="0" fillId="34" borderId="0" xfId="0" applyNumberFormat="1" applyFill="1" applyAlignment="1">
      <alignment/>
    </xf>
    <xf numFmtId="0" fontId="60" fillId="0" borderId="0" xfId="0" applyFont="1" applyBorder="1" applyAlignment="1">
      <alignment horizontal="left" vertical="top"/>
    </xf>
    <xf numFmtId="14" fontId="0" fillId="2" borderId="11" xfId="0" applyNumberForma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14" fontId="0" fillId="33" borderId="11" xfId="0" applyNumberFormat="1" applyFill="1" applyBorder="1" applyAlignment="1" applyProtection="1">
      <alignment/>
      <protection/>
    </xf>
    <xf numFmtId="14" fontId="61" fillId="0" borderId="0" xfId="0" applyNumberFormat="1" applyFont="1" applyBorder="1" applyAlignment="1">
      <alignment/>
    </xf>
    <xf numFmtId="14" fontId="0" fillId="33" borderId="11" xfId="0" applyNumberFormat="1" applyFill="1" applyBorder="1" applyAlignment="1" applyProtection="1">
      <alignment/>
      <protection/>
    </xf>
    <xf numFmtId="0" fontId="62" fillId="0" borderId="0" xfId="0" applyFont="1" applyBorder="1" applyAlignment="1">
      <alignment/>
    </xf>
    <xf numFmtId="14" fontId="62" fillId="0" borderId="0" xfId="0" applyNumberFormat="1" applyFont="1" applyBorder="1" applyAlignment="1">
      <alignment/>
    </xf>
    <xf numFmtId="14" fontId="62" fillId="0" borderId="0" xfId="0" applyNumberFormat="1" applyFont="1" applyFill="1" applyBorder="1" applyAlignment="1" applyProtection="1">
      <alignment/>
      <protection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13</xdr:col>
      <xdr:colOff>381000</xdr:colOff>
      <xdr:row>57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9239250"/>
          <a:ext cx="6448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Colorado Secretary of State • Administrative Rules Program • 1700 Broadway, Suite 550 • Denver CO 80290 • 303-894-2200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• www.coloradosos.gov</a:t>
          </a:r>
        </a:p>
      </xdr:txBody>
    </xdr:sp>
    <xdr:clientData/>
  </xdr:twoCellAnchor>
  <xdr:twoCellAnchor>
    <xdr:from>
      <xdr:col>1</xdr:col>
      <xdr:colOff>0</xdr:colOff>
      <xdr:row>9</xdr:row>
      <xdr:rowOff>104775</xdr:rowOff>
    </xdr:from>
    <xdr:to>
      <xdr:col>5</xdr:col>
      <xdr:colOff>323850</xdr:colOff>
      <xdr:row>9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85725" y="16954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</xdr:row>
      <xdr:rowOff>85725</xdr:rowOff>
    </xdr:from>
    <xdr:to>
      <xdr:col>7</xdr:col>
      <xdr:colOff>200025</xdr:colOff>
      <xdr:row>4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228850" y="466725"/>
          <a:ext cx="962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8</xdr:col>
      <xdr:colOff>38100</xdr:colOff>
      <xdr:row>9</xdr:row>
      <xdr:rowOff>95250</xdr:rowOff>
    </xdr:from>
    <xdr:to>
      <xdr:col>12</xdr:col>
      <xdr:colOff>514350</xdr:colOff>
      <xdr:row>9</xdr:row>
      <xdr:rowOff>95250</xdr:rowOff>
    </xdr:to>
    <xdr:sp>
      <xdr:nvSpPr>
        <xdr:cNvPr id="4" name="Straight Connector 6"/>
        <xdr:cNvSpPr>
          <a:spLocks/>
        </xdr:cNvSpPr>
      </xdr:nvSpPr>
      <xdr:spPr>
        <a:xfrm>
          <a:off x="3324225" y="16859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workbookViewId="0" topLeftCell="A43">
      <selection activeCell="B6" sqref="B6"/>
    </sheetView>
  </sheetViews>
  <sheetFormatPr defaultColWidth="9.140625" defaultRowHeight="12.75"/>
  <cols>
    <col min="1" max="1" width="1.28515625" style="0" customWidth="1"/>
    <col min="2" max="2" width="14.140625" style="0" customWidth="1"/>
    <col min="3" max="3" width="1.1484375" style="0" customWidth="1"/>
    <col min="4" max="4" width="12.57421875" style="0" customWidth="1"/>
    <col min="5" max="5" width="1.1484375" style="0" customWidth="1"/>
    <col min="6" max="6" width="12.8515625" style="0" customWidth="1"/>
    <col min="7" max="7" width="1.7109375" style="0" customWidth="1"/>
    <col min="8" max="8" width="4.421875" style="0" customWidth="1"/>
    <col min="9" max="9" width="14.28125" style="0" customWidth="1"/>
    <col min="10" max="10" width="0.9921875" style="0" customWidth="1"/>
    <col min="11" max="11" width="12.8515625" style="0" customWidth="1"/>
    <col min="12" max="12" width="0.9921875" style="0" customWidth="1"/>
    <col min="13" max="13" width="12.57421875" style="0" customWidth="1"/>
    <col min="14" max="14" width="6.140625" style="0" customWidth="1"/>
  </cols>
  <sheetData>
    <row r="1" spans="1:9" ht="17.25">
      <c r="A1" s="22" t="s">
        <v>23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1"/>
      <c r="B2" s="11"/>
      <c r="C2" s="11"/>
      <c r="D2" s="4" t="s">
        <v>41</v>
      </c>
      <c r="E2" s="1"/>
      <c r="F2" s="1"/>
      <c r="G2" s="1"/>
      <c r="H2" s="1"/>
      <c r="I2" s="1"/>
    </row>
    <row r="3" spans="1:9" ht="17.25">
      <c r="A3" s="12" t="s">
        <v>10</v>
      </c>
      <c r="B3" s="12"/>
      <c r="C3" s="11"/>
      <c r="D3" s="1"/>
      <c r="E3" s="1"/>
      <c r="F3" s="1"/>
      <c r="G3" s="16" t="s">
        <v>14</v>
      </c>
      <c r="H3" s="1"/>
      <c r="I3" s="1"/>
    </row>
    <row r="4" spans="1:9" ht="12.75">
      <c r="A4" s="13" t="s">
        <v>13</v>
      </c>
      <c r="B4" s="13"/>
      <c r="C4" s="11"/>
      <c r="D4" s="5"/>
      <c r="E4" s="5"/>
      <c r="F4" s="1"/>
      <c r="G4" s="13" t="s">
        <v>15</v>
      </c>
      <c r="H4" s="1"/>
      <c r="I4" s="1"/>
    </row>
    <row r="5" spans="1:9" ht="13.5" thickBot="1">
      <c r="A5" s="11"/>
      <c r="B5" s="11"/>
      <c r="C5" s="11"/>
      <c r="D5" s="1"/>
      <c r="E5" s="1"/>
      <c r="F5" s="1"/>
      <c r="G5" s="1"/>
      <c r="H5" s="1"/>
      <c r="I5" s="1"/>
    </row>
    <row r="6" spans="1:9" ht="13.5" thickBot="1">
      <c r="A6" s="1"/>
      <c r="B6" s="6"/>
      <c r="C6" s="1"/>
      <c r="D6" s="1"/>
      <c r="E6" s="1"/>
      <c r="F6" s="1"/>
      <c r="G6" s="1"/>
      <c r="H6" s="1"/>
      <c r="I6" s="6"/>
    </row>
    <row r="7" spans="1:9" ht="12.75">
      <c r="A7" s="1"/>
      <c r="B7" s="9" t="s">
        <v>9</v>
      </c>
      <c r="C7" s="1"/>
      <c r="D7" s="1"/>
      <c r="E7" s="1"/>
      <c r="F7" s="1"/>
      <c r="G7" s="1"/>
      <c r="H7" s="1"/>
      <c r="I7" s="9" t="s">
        <v>9</v>
      </c>
    </row>
    <row r="8" spans="2:8" ht="12.75">
      <c r="B8" s="8">
        <f ca="1">IF((ISBLANK(B6)=TRUE),"",IF(B13&lt;TODAY(),"You may need to adopt Emergency Rules",""))</f>
      </c>
      <c r="C8" s="1"/>
      <c r="D8" s="1"/>
      <c r="E8" s="1"/>
      <c r="F8" s="1"/>
      <c r="G8" s="1"/>
      <c r="H8" s="1"/>
    </row>
    <row r="9" spans="1:8" ht="12.75">
      <c r="A9" s="8"/>
      <c r="B9" s="8">
        <f ca="1">IF((ISBLANK(B6)=TRUE),"",IF(B13&lt;TODAY(),"to achieve desired effective date*",""))</f>
      </c>
      <c r="D9" s="1"/>
      <c r="E9" s="1"/>
      <c r="F9" s="1"/>
      <c r="G9" s="1"/>
      <c r="H9" s="1"/>
    </row>
    <row r="10" spans="4:9" ht="12.75">
      <c r="D10" s="1"/>
      <c r="E10" s="1"/>
      <c r="F10" s="1"/>
      <c r="G10" s="1"/>
      <c r="H10" s="1"/>
      <c r="I10" s="4"/>
    </row>
    <row r="11" spans="2:9" ht="12.75">
      <c r="B11" t="s">
        <v>24</v>
      </c>
      <c r="D11" s="1"/>
      <c r="E11" s="1"/>
      <c r="F11" s="1"/>
      <c r="G11" s="1"/>
      <c r="H11" s="1"/>
      <c r="I11" s="3"/>
    </row>
    <row r="12" spans="1:9" ht="12.75">
      <c r="A12" s="1"/>
      <c r="B12" s="5" t="s">
        <v>4</v>
      </c>
      <c r="C12" s="1"/>
      <c r="D12" s="1"/>
      <c r="E12" s="1"/>
      <c r="F12" s="1"/>
      <c r="G12" s="1"/>
      <c r="H12" s="1"/>
      <c r="I12" s="2" t="s">
        <v>16</v>
      </c>
    </row>
    <row r="13" spans="1:9" ht="12.75">
      <c r="A13" s="1"/>
      <c r="B13" s="32">
        <f>IF((ISBLANK(B6)=TRUE),"",B18-10)</f>
      </c>
      <c r="C13" s="1"/>
      <c r="D13" s="33" t="s">
        <v>31</v>
      </c>
      <c r="E13" s="1"/>
      <c r="F13" s="1"/>
      <c r="G13" s="1"/>
      <c r="H13" s="1"/>
      <c r="I13" s="7">
        <f>IF((ISBLANK(I6)=TRUE),"",I6)</f>
      </c>
    </row>
    <row r="14" spans="1:8" ht="12.75">
      <c r="A14" s="1"/>
      <c r="B14" s="8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9" ht="12.75">
      <c r="A16" s="1"/>
      <c r="B16" s="10" t="s">
        <v>11</v>
      </c>
      <c r="C16" s="1"/>
      <c r="D16" s="1"/>
      <c r="E16" s="1"/>
      <c r="F16" s="1"/>
      <c r="G16" s="1"/>
      <c r="H16" s="1"/>
      <c r="I16" s="10" t="s">
        <v>11</v>
      </c>
    </row>
    <row r="17" spans="1:9" ht="12.75">
      <c r="A17" s="1"/>
      <c r="B17" s="10" t="s">
        <v>12</v>
      </c>
      <c r="C17" s="1"/>
      <c r="D17" s="1"/>
      <c r="E17" s="1"/>
      <c r="F17" s="1"/>
      <c r="G17" s="1"/>
      <c r="H17" s="1"/>
      <c r="I17" s="10" t="s">
        <v>12</v>
      </c>
    </row>
    <row r="18" spans="1:9" ht="12.75">
      <c r="A18" s="1"/>
      <c r="B18" s="17">
        <f>IF((ISBLANK(B6)=TRUE),"",IF(AND(DAY(B19)=9,MONTH(B19)=2),DATE(YEAR(B19),1,25),IF(AND(DAY(B19)&gt;9,DAY(B19)&lt;12,MONTH(B19)=MONTH(B24)),DATE(YEAR(B24),MONTH(B24),10),IF(OR(DAY(B19)&lt;10,DAY(B19)&gt;24),DATE(YEAR(B24),MONTH(B24)-1,25),DATE(YEAR(B24),MONTH(B24)-1,10)))))</f>
      </c>
      <c r="C18" s="1"/>
      <c r="D18" s="33" t="s">
        <v>40</v>
      </c>
      <c r="E18" s="1"/>
      <c r="F18" s="1"/>
      <c r="G18" s="1"/>
      <c r="H18" s="1"/>
      <c r="I18" s="17">
        <f>IF((ISBLANK(I6)=TRUE),"",IF(DAY(I6)&lt;16,DATE(YEAR(I6),MONTH(I6),25),DATE(YEAR(I6),MONTH(I6)+1,10)))</f>
      </c>
    </row>
    <row r="19" spans="1:9" ht="12.75">
      <c r="A19" s="1"/>
      <c r="B19" s="34">
        <f>IF((ISBLANK(B6)=TRUE),"",(B24)-20)</f>
      </c>
      <c r="C19" s="1"/>
      <c r="D19" s="33" t="s">
        <v>39</v>
      </c>
      <c r="E19" s="1"/>
      <c r="F19" s="1"/>
      <c r="G19" s="1"/>
      <c r="H19" s="1"/>
      <c r="I19" s="2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9" ht="12.75">
      <c r="A21" s="1"/>
      <c r="B21" s="1" t="s">
        <v>1</v>
      </c>
      <c r="C21" s="1"/>
      <c r="D21" s="1"/>
      <c r="E21" s="1"/>
      <c r="F21" s="1"/>
      <c r="G21" s="1"/>
      <c r="H21" s="1"/>
      <c r="I21" t="s">
        <v>1</v>
      </c>
    </row>
    <row r="22" spans="1:9" ht="12.75">
      <c r="A22" s="1"/>
      <c r="B22" s="5" t="s">
        <v>2</v>
      </c>
      <c r="C22" s="1"/>
      <c r="D22" s="1"/>
      <c r="E22" s="1"/>
      <c r="F22" s="1"/>
      <c r="G22" s="1"/>
      <c r="H22" s="1"/>
      <c r="I22" s="2" t="s">
        <v>2</v>
      </c>
    </row>
    <row r="23" spans="1:9" ht="12.75">
      <c r="A23" s="1"/>
      <c r="B23" s="7">
        <f>IF((ISBLANK(B6)=TRUE),"",B18+20)</f>
      </c>
      <c r="C23" s="1"/>
      <c r="D23" s="33" t="s">
        <v>37</v>
      </c>
      <c r="E23" s="1"/>
      <c r="F23" s="1"/>
      <c r="G23" s="1"/>
      <c r="H23" s="1"/>
      <c r="I23" s="17">
        <f>IF((ISBLANK(I6)=TRUE),"",I18+20)</f>
      </c>
    </row>
    <row r="24" spans="1:8" ht="12.75">
      <c r="A24" s="1"/>
      <c r="B24" s="35">
        <f>IF((ISBLANK(B6)=TRUE),"",B28-10)</f>
      </c>
      <c r="C24" s="1"/>
      <c r="D24" s="33" t="s">
        <v>38</v>
      </c>
      <c r="E24" s="1"/>
      <c r="F24" s="1"/>
      <c r="G24" s="1"/>
      <c r="H24" s="1"/>
    </row>
    <row r="25" spans="1:3" ht="12.75">
      <c r="A25" s="1"/>
      <c r="B25" s="1"/>
      <c r="C25" s="1"/>
    </row>
    <row r="26" spans="1:11" ht="12.75">
      <c r="A26" s="1"/>
      <c r="B26" s="5" t="s">
        <v>3</v>
      </c>
      <c r="C26" s="1"/>
      <c r="D26" s="24" t="s">
        <v>25</v>
      </c>
      <c r="I26" t="s">
        <v>3</v>
      </c>
      <c r="K26" s="24" t="s">
        <v>25</v>
      </c>
    </row>
    <row r="27" spans="1:11" ht="12.75">
      <c r="A27" s="1"/>
      <c r="B27" s="5" t="s">
        <v>4</v>
      </c>
      <c r="C27" s="1"/>
      <c r="D27" s="24" t="s">
        <v>26</v>
      </c>
      <c r="I27" s="2" t="s">
        <v>4</v>
      </c>
      <c r="J27" s="14"/>
      <c r="K27" s="24" t="s">
        <v>26</v>
      </c>
    </row>
    <row r="28" spans="1:11" ht="12.75">
      <c r="A28" s="1"/>
      <c r="B28" s="30">
        <f>IF((ISBLANK(B6)=TRUE),"",B44-20)</f>
      </c>
      <c r="C28" s="1"/>
      <c r="D28" s="28"/>
      <c r="E28" s="1"/>
      <c r="F28" s="1"/>
      <c r="G28" s="1"/>
      <c r="H28" s="1"/>
      <c r="I28" s="17">
        <f>IF((ISBLANK(I6)=TRUE),"",IF(DAY(I23)&lt;16,DATE(YEAR(I23),MONTH(I23),DAY(I23)+10),((DATE(YEAR(I23),MONTH(I23)+2,1))-1)-20))</f>
      </c>
      <c r="K28" s="28"/>
    </row>
    <row r="29" spans="1:11" ht="12.75">
      <c r="A29" s="1"/>
      <c r="B29" s="29" t="s">
        <v>28</v>
      </c>
      <c r="C29" s="21"/>
      <c r="D29" s="27" t="s">
        <v>9</v>
      </c>
      <c r="E29" s="1"/>
      <c r="F29" s="1"/>
      <c r="G29" s="1"/>
      <c r="H29" s="1"/>
      <c r="I29" s="29" t="s">
        <v>28</v>
      </c>
      <c r="J29" s="23"/>
      <c r="K29" s="27" t="s">
        <v>9</v>
      </c>
    </row>
    <row r="30" spans="1:10" ht="12.75">
      <c r="A30" s="1"/>
      <c r="B30" s="18">
        <f>IF((ISBLANK(B6)=TRUE),"",B6)</f>
      </c>
      <c r="C30" s="1"/>
      <c r="D30" s="33" t="s">
        <v>35</v>
      </c>
      <c r="E30" s="1"/>
      <c r="F30" s="1"/>
      <c r="G30" s="1"/>
      <c r="H30" s="1"/>
      <c r="I30" s="18">
        <f>IF((ISBLANK(I6)=TRUE),"",I49+20)</f>
      </c>
      <c r="J30" s="1"/>
    </row>
    <row r="31" spans="1:10" ht="12.75">
      <c r="A31" s="5" t="s">
        <v>17</v>
      </c>
      <c r="B31" s="1"/>
      <c r="C31" s="1"/>
      <c r="D31" s="1"/>
      <c r="E31" s="1"/>
      <c r="F31" s="1"/>
      <c r="G31" s="1"/>
      <c r="H31" s="5"/>
      <c r="I31" s="1"/>
      <c r="J31" s="1"/>
    </row>
    <row r="32" spans="1:10" ht="12.75">
      <c r="A32" s="1" t="s">
        <v>18</v>
      </c>
      <c r="B32" t="s">
        <v>19</v>
      </c>
      <c r="C32" s="1"/>
      <c r="D32" s="1"/>
      <c r="E32" s="1"/>
      <c r="F32" s="1"/>
      <c r="G32" s="1"/>
      <c r="H32" s="1"/>
      <c r="I32" t="s">
        <v>19</v>
      </c>
      <c r="J32" s="1"/>
    </row>
    <row r="33" spans="2:9" ht="12.75">
      <c r="B33" s="5" t="s">
        <v>7</v>
      </c>
      <c r="D33" s="1"/>
      <c r="E33" s="1"/>
      <c r="F33" s="1"/>
      <c r="G33" s="1"/>
      <c r="H33" s="1"/>
      <c r="I33" s="5" t="s">
        <v>7</v>
      </c>
    </row>
    <row r="34" spans="1:11" ht="12.75">
      <c r="A34" s="1"/>
      <c r="B34" s="7">
        <f>IF((ISBLANK(B6)=TRUE),"",B28+1)</f>
      </c>
      <c r="C34" s="1"/>
      <c r="D34" s="25">
        <f>IF((ISBLANK(D28)=TRUE),"",D28+1)</f>
      </c>
      <c r="E34" s="1"/>
      <c r="F34" s="1"/>
      <c r="G34" s="1"/>
      <c r="H34" s="1"/>
      <c r="I34" s="17">
        <f>IF((ISBLANK(I6)=TRUE),"",I28+1)</f>
      </c>
      <c r="K34" s="26">
        <f>IF((ISBLANK(K28)=TRUE),"",K28+1)</f>
      </c>
    </row>
    <row r="35" spans="1:8" ht="12.75">
      <c r="A35" s="1"/>
      <c r="C35" s="1"/>
      <c r="D35" s="33" t="s">
        <v>36</v>
      </c>
      <c r="E35" s="1"/>
      <c r="F35" s="1"/>
      <c r="G35" s="1"/>
      <c r="H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2"/>
    </row>
    <row r="37" spans="1:13" ht="12.75">
      <c r="A37" s="1"/>
      <c r="B37" t="s">
        <v>20</v>
      </c>
      <c r="C37" s="1"/>
      <c r="D37" s="1"/>
      <c r="E37" s="1"/>
      <c r="F37" s="24" t="s">
        <v>25</v>
      </c>
      <c r="G37" s="1"/>
      <c r="H37" s="1"/>
      <c r="I37" s="2" t="s">
        <v>20</v>
      </c>
      <c r="M37" s="24" t="s">
        <v>25</v>
      </c>
    </row>
    <row r="38" spans="1:13" ht="12.75">
      <c r="A38" s="1"/>
      <c r="B38" s="5" t="s">
        <v>7</v>
      </c>
      <c r="C38" s="1"/>
      <c r="D38" s="1"/>
      <c r="E38" s="1"/>
      <c r="F38" s="24" t="s">
        <v>27</v>
      </c>
      <c r="G38" s="1"/>
      <c r="H38" s="1"/>
      <c r="I38" s="5" t="s">
        <v>7</v>
      </c>
      <c r="M38" s="24" t="s">
        <v>27</v>
      </c>
    </row>
    <row r="39" spans="1:13" ht="12.75">
      <c r="A39" s="1"/>
      <c r="B39" s="7">
        <f>IF((ISBLANK(B6)=TRUE),"",B44)</f>
      </c>
      <c r="C39" s="1"/>
      <c r="D39" s="25">
        <f>IF((ISBLANK(D28)=TRUE),"",D28+20)</f>
      </c>
      <c r="E39" s="1"/>
      <c r="F39" s="28"/>
      <c r="G39" s="1"/>
      <c r="H39" s="1"/>
      <c r="I39" s="17">
        <f>IF((ISBLANK(I6)=TRUE),"",I28+20)</f>
      </c>
      <c r="K39" s="25">
        <f>IF((ISBLANK(K28)=TRUE),"",K28+20)</f>
      </c>
      <c r="M39" s="28"/>
    </row>
    <row r="40" spans="1:13" ht="12.75">
      <c r="A40" s="1"/>
      <c r="B40" s="1"/>
      <c r="C40" s="1"/>
      <c r="D40" s="1"/>
      <c r="E40" s="1"/>
      <c r="F40" s="27" t="s">
        <v>9</v>
      </c>
      <c r="G40" s="1"/>
      <c r="H40" s="1"/>
      <c r="M40" s="27" t="s">
        <v>9</v>
      </c>
    </row>
    <row r="41" spans="1:13" ht="12.75">
      <c r="A41" s="1"/>
      <c r="B41" s="1"/>
      <c r="C41" s="1"/>
      <c r="D41" s="33" t="s">
        <v>33</v>
      </c>
      <c r="E41" s="1"/>
      <c r="F41" s="8">
        <f>IF((ISBLANK(D28)=TRUE),"",IF(F39&gt;D28+20,"You missed filing",""))</f>
      </c>
      <c r="G41" s="1"/>
      <c r="H41" s="1"/>
      <c r="M41" s="8">
        <f>IF((ISBLANK(K28)=TRUE),"",IF(M39&gt;K28+20,"You missed filing",""))</f>
      </c>
    </row>
    <row r="42" spans="1:13" ht="12.75">
      <c r="A42" s="1"/>
      <c r="B42" s="5" t="s">
        <v>21</v>
      </c>
      <c r="C42" s="1"/>
      <c r="D42" s="33" t="s">
        <v>34</v>
      </c>
      <c r="E42" s="1"/>
      <c r="F42" s="8">
        <f>IF((ISBLANK(D28)=TRUE),"",IF(F39&gt;D28+20,"    deadline",""))</f>
      </c>
      <c r="G42" s="1"/>
      <c r="H42" s="1"/>
      <c r="I42" s="2" t="s">
        <v>22</v>
      </c>
      <c r="M42" s="8">
        <f>IF((ISBLANK(K28)=TRUE),"",IF(M39&gt;K28+20,"    deadline",""))</f>
      </c>
    </row>
    <row r="43" spans="1:9" ht="12.75">
      <c r="A43" s="1"/>
      <c r="B43" s="20" t="s">
        <v>4</v>
      </c>
      <c r="C43" s="1"/>
      <c r="D43" s="1"/>
      <c r="E43" s="1"/>
      <c r="F43" s="1"/>
      <c r="G43" s="1"/>
      <c r="H43" s="1"/>
      <c r="I43" s="20" t="s">
        <v>4</v>
      </c>
    </row>
    <row r="44" spans="1:13" ht="12.75">
      <c r="A44" s="1"/>
      <c r="B44" s="7">
        <f>IF((ISBLANK(B6)=TRUE),"",B49-10)</f>
      </c>
      <c r="C44" s="1"/>
      <c r="D44" s="25">
        <f>IF((ISBLANK(D28)=TRUE),"",D39)</f>
      </c>
      <c r="E44" s="1"/>
      <c r="F44" s="25">
        <f>IF((ISBLANK(F39)=TRUE),"",F39)</f>
      </c>
      <c r="G44" s="1"/>
      <c r="H44" s="1"/>
      <c r="I44" s="17">
        <f>IF((ISBLANK(I6)=TRUE),"",I39)</f>
      </c>
      <c r="K44" s="25">
        <f>IF((ISBLANK(K28)=TRUE),"",K39)</f>
      </c>
      <c r="M44" s="25">
        <f>IF((ISBLANK(M39)=TRUE),"",M39)</f>
      </c>
    </row>
    <row r="45" spans="1:8" ht="12.75">
      <c r="A45" s="1"/>
      <c r="B45" s="1"/>
      <c r="C45" s="1"/>
      <c r="D45" s="33" t="s">
        <v>31</v>
      </c>
      <c r="E45" s="1"/>
      <c r="F45" s="1"/>
      <c r="G45" s="1"/>
      <c r="H45" s="1"/>
    </row>
    <row r="46" spans="1:8" ht="12.75">
      <c r="A46" s="1"/>
      <c r="B46" s="1"/>
      <c r="C46" s="1"/>
      <c r="D46" s="33" t="s">
        <v>32</v>
      </c>
      <c r="E46" s="1"/>
      <c r="F46" s="1"/>
      <c r="G46" s="1"/>
      <c r="H46" s="1"/>
    </row>
    <row r="47" spans="1:9" ht="12.75">
      <c r="A47" s="1"/>
      <c r="B47" s="1" t="s">
        <v>8</v>
      </c>
      <c r="C47" s="1"/>
      <c r="D47" s="1"/>
      <c r="E47" s="1"/>
      <c r="F47" s="1"/>
      <c r="G47" s="1"/>
      <c r="H47" s="1"/>
      <c r="I47" t="s">
        <v>8</v>
      </c>
    </row>
    <row r="48" spans="1:9" ht="12.75">
      <c r="A48" s="1"/>
      <c r="B48" s="5" t="s">
        <v>5</v>
      </c>
      <c r="C48" s="1"/>
      <c r="D48" s="1"/>
      <c r="E48" s="1"/>
      <c r="F48" s="1"/>
      <c r="G48" s="1"/>
      <c r="H48" s="1"/>
      <c r="I48" s="2" t="s">
        <v>5</v>
      </c>
    </row>
    <row r="49" spans="1:13" ht="12.75">
      <c r="A49" s="1"/>
      <c r="B49" s="32">
        <f>IF((ISBLANK(B6)=TRUE),"",IF(AND(DAY(B50)=9,MONTH(B50)=2),DATE(YEAR(B6),1,25),IF(AND(DAY(B50)&gt;9,DAY(B50)&lt;12,MONTH(B50)=MONTH(B6)),DATE(YEAR(B6),MONTH(B6),10),IF(OR(DAY(B50)&lt;10,DAY(B50)&gt;24),DATE(YEAR(B6),MONTH(B6)-1,25),DATE(YEAR(B6),MONTH(B6)-1,10)))))</f>
      </c>
      <c r="C49" s="1"/>
      <c r="D49" s="25">
        <f>IF((ISBLANK(D28)=TRUE),"",IF(DAY(D44)&lt;16,DATE(YEAR(D44),MONTH(D44),25),DATE(YEAR(D44),MONTH(D44)+1,10)))</f>
      </c>
      <c r="E49" s="1"/>
      <c r="F49" s="25">
        <f>IF((ISBLANK(F39)=TRUE),"",IF(DAY(F44)&lt;16,DATE(YEAR(F44),MONTH(F44),25),DATE(YEAR(F44),MONTH(F44)+1,10)))</f>
      </c>
      <c r="G49" s="1"/>
      <c r="H49" s="1"/>
      <c r="I49" s="17">
        <f>IF((ISBLANK(I6)=TRUE),"",IF(DAY(I44)&lt;16,DATE(YEAR(I44),MONTH(I44),25),DATE(YEAR(I44),MONTH(I44)+1,10)))</f>
      </c>
      <c r="K49" s="25">
        <f>IF((ISBLANK(K28)=TRUE),"",IF(DAY(K44)&lt;16,DATE(YEAR(K44),MONTH(K44),25),DATE(YEAR(K44),MONTH(K44)+1,10)))</f>
      </c>
      <c r="M49" s="25">
        <f>IF((ISBLANK(M39)=TRUE),"",IF(DAY(M44)&lt;16,DATE(YEAR(M44),MONTH(M44),25),DATE(YEAR(M44),MONTH(M44)+1,10)))</f>
      </c>
    </row>
    <row r="50" spans="1:8" ht="12.75">
      <c r="A50" s="1"/>
      <c r="B50" s="34">
        <f>IF((ISBLANK(B6)=TRUE),"",(B6)-20)</f>
      </c>
      <c r="C50" s="1"/>
      <c r="D50" s="33" t="s">
        <v>30</v>
      </c>
      <c r="E50" s="1"/>
      <c r="F50" s="31"/>
      <c r="G50" s="1"/>
      <c r="H50" s="1"/>
    </row>
    <row r="51" spans="1:8" ht="12.75">
      <c r="A51" s="1"/>
      <c r="B51" s="31"/>
      <c r="C51" s="1"/>
      <c r="D51" s="33" t="s">
        <v>29</v>
      </c>
      <c r="E51" s="1"/>
      <c r="F51" s="31"/>
      <c r="G51" s="1"/>
      <c r="H51" s="1"/>
    </row>
    <row r="52" spans="1:9" ht="12.75">
      <c r="A52" s="1"/>
      <c r="B52" s="1" t="s">
        <v>6</v>
      </c>
      <c r="C52" s="1"/>
      <c r="D52" s="1"/>
      <c r="E52" s="1"/>
      <c r="F52" s="1"/>
      <c r="G52" s="1"/>
      <c r="H52" s="1"/>
      <c r="I52" t="s">
        <v>6</v>
      </c>
    </row>
    <row r="53" spans="1:9" ht="13.5">
      <c r="A53" s="1"/>
      <c r="B53" s="1" t="s">
        <v>0</v>
      </c>
      <c r="C53" s="1"/>
      <c r="D53" s="1"/>
      <c r="E53" s="1"/>
      <c r="F53" s="15"/>
      <c r="G53" s="1"/>
      <c r="H53" s="1"/>
      <c r="I53" t="s">
        <v>0</v>
      </c>
    </row>
    <row r="54" spans="2:13" ht="12.75">
      <c r="B54" s="7">
        <f>IF((ISBLANK(B6)=TRUE),"",B49+20)</f>
      </c>
      <c r="D54" s="26">
        <f>IF((ISBLANK(D28)=TRUE),"",D49+20)</f>
      </c>
      <c r="F54" s="26">
        <f>IF((ISBLANK(F39)=TRUE),"",F49+20)</f>
      </c>
      <c r="I54" s="17">
        <f>IF((ISBLANK(I6)=TRUE),"",I49+20)</f>
      </c>
      <c r="K54" s="26">
        <f>IF((ISBLANK(K28)=TRUE),"",K49+20)</f>
      </c>
      <c r="M54" s="26">
        <f>IF((ISBLANK(M39)=TRUE),"",M49+20)</f>
      </c>
    </row>
    <row r="55" spans="2:4" ht="12.75">
      <c r="B55" s="36">
        <f ca="1">IF((ISBLANK(B6)=TRUE),"",IF(B13&lt;TODAY(),"* Dates generated are suggestions, allowing extra time for hearings, and 20 days for AG Opinions.  Enter Actual (or other alternative)",""))</f>
      </c>
      <c r="D55" s="33"/>
    </row>
    <row r="56" ht="12.75">
      <c r="B56" s="37">
        <f ca="1">IF((ISBLANK(B6)=TRUE),"",IF(B13&lt;TODAY(),"  dates for these variables to see how the Effective Date may be changed. Please call with questions.",""))</f>
      </c>
    </row>
  </sheetData>
  <sheetProtection sheet="1" selectLockedCells="1"/>
  <printOptions/>
  <pageMargins left="0.5" right="0.5" top="0.5" bottom="0.2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Dawson</dc:creator>
  <cp:keywords/>
  <dc:description/>
  <cp:lastModifiedBy>Alec Bennington</cp:lastModifiedBy>
  <cp:lastPrinted>2009-08-07T22:25:53Z</cp:lastPrinted>
  <dcterms:created xsi:type="dcterms:W3CDTF">2004-01-05T18:22:08Z</dcterms:created>
  <dcterms:modified xsi:type="dcterms:W3CDTF">2021-07-19T21:54:03Z</dcterms:modified>
  <cp:category/>
  <cp:version/>
  <cp:contentType/>
  <cp:contentStatus/>
</cp:coreProperties>
</file>